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P\Prilohy_PpP_OPEVS_5.0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výkaz'!$A$1:$AI$30</definedName>
  </definedNames>
  <calcPr calcId="152511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2" i="1" l="1"/>
  <c r="BA31" i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I15" i="1" l="1"/>
  <c r="AB5" i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<sst xmlns="http://schemas.openxmlformats.org/spreadsheetml/2006/main" count="58" uniqueCount="57">
  <si>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</si>
  <si>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</si>
  <si>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</si>
  <si>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</si>
  <si>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</si>
  <si>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</si>
  <si>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</si>
  <si>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</si>
  <si>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</si>
  <si>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</si>
  <si>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</si>
  <si>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</si>
  <si>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</si>
  <si>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</si>
  <si>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</si>
  <si>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</si>
  <si>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</si>
  <si>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</si>
  <si>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</si>
  <si>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</si>
  <si>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</si>
  <si>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</si>
  <si>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</si>
  <si>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</si>
  <si>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</si>
  <si>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</si>
  <si>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</si>
  <si>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</si>
  <si>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</si>
  <si>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</si>
  <si>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</si>
  <si>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</si>
  <si>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</si>
  <si>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</si>
  <si>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</si>
  <si>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</si>
  <si>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</si>
  <si>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</si>
  <si>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</si>
  <si>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</si>
  <si>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</si>
  <si>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</si>
  <si>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</si>
  <si>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</si>
  <si>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</si>
  <si>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</si>
  <si>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</si>
  <si>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</si>
  <si>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</si>
  <si>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</si>
  <si>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</si>
  <si>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</si>
  <si>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</si>
  <si>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t>lekár</t>
  </si>
  <si>
    <t>∑  oprávnených hodín: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</si>
  <si>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nahradené voľno, platený nadčas príp. iné (z výplatnej pásky) v danom mesiaci za ten pracovný pomer, v rámci ktorého si prijímateľ nárokuje preplatiť mzdu za pracovnú pozíciu/ie na TPP.
7. Stručný popis oprávnených činností na projektoch OP EVS - uviesť za dané obdobie stručný popis činností pracovníka viažucich sa najmä k výstupom projektu.
</t>
    </r>
  </si>
  <si>
    <t>Všetky vyššie uvedené údaje sú reálne, správne, úplné, presné a pravdivé, čo potvrdzujeme svojím vlastnoručným podpisom.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</si>
</sst>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9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5" fillId="0" borderId="13" xfId="0" applyFont="1" applyBorder="1" applyAlignment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0" fontId="0" fillId="0" borderId="57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164" fontId="0" fillId="0" borderId="56" xfId="0" applyNumberFormat="1" applyFill="1" applyBorder="1"/>
    <xf numFmtId="0" fontId="0" fillId="0" borderId="0" xfId="0" applyFont="1" applyAlignment="1">
      <alignment horizontal="right"/>
    </xf>
    <xf numFmtId="0" fontId="0" fillId="4" borderId="7" xfId="0" applyFill="1" applyBorder="1" applyAlignment="1"/>
    <xf numFmtId="170" fontId="0" fillId="4" borderId="11" xfId="0" applyNumberFormat="1" applyFill="1" applyBorder="1"/>
    <xf numFmtId="0" fontId="0" fillId="0" borderId="3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4" xfId="1" applyFont="1" applyBorder="1" applyAlignment="1"/>
    <xf numFmtId="0" fontId="15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2" fillId="2" borderId="14" xfId="1" applyFont="1" applyBorder="1" applyAlignment="1">
      <alignment horizontal="center"/>
    </xf>
    <xf numFmtId="0" fontId="2" fillId="2" borderId="15" xfId="1" applyFont="1" applyBorder="1" applyAlignment="1">
      <alignment horizontal="center"/>
    </xf>
    <xf numFmtId="0" fontId="2" fillId="2" borderId="50" xfId="1" applyFont="1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0" fillId="4" borderId="14" xfId="0" applyFill="1" applyBorder="1" applyAlignment="1"/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1" fillId="2" borderId="14" xfId="1" applyNumberFormat="1" applyBorder="1" applyAlignment="1">
      <alignment horizontal="center"/>
    </xf>
    <xf numFmtId="0" fontId="1" fillId="2" borderId="15" xfId="1" applyNumberFormat="1" applyBorder="1" applyAlignment="1">
      <alignment horizontal="center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e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topLeftCell="A48" zoomScale="70" zoomScaleNormal="100" zoomScaleSheetLayoutView="100" zoomScalePageLayoutView="70" workbookViewId="0">
      <selection activeCell="AI4" sqref="AI4:AI5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U1" s="19"/>
      <c r="AV1" s="19"/>
    </row>
    <row r="2" spans="1:48" ht="15.75" thickBot="1" x14ac:dyDescent="0.3">
      <c r="A2" s="101" t="s">
        <v>0</v>
      </c>
      <c r="B2" s="102"/>
      <c r="C2" s="102"/>
      <c r="D2" s="102"/>
      <c r="E2" s="102"/>
      <c r="F2" s="102"/>
      <c r="G2" s="103"/>
      <c r="H2" s="118" t="s">
        <v>3</v>
      </c>
      <c r="I2" s="119"/>
      <c r="J2" s="120"/>
      <c r="K2" s="98"/>
      <c r="L2" s="99"/>
      <c r="M2" s="99"/>
      <c r="N2" s="99"/>
      <c r="O2" s="99"/>
      <c r="P2" s="99"/>
      <c r="Q2" s="99"/>
      <c r="R2" s="99"/>
      <c r="S2" s="99"/>
      <c r="T2" s="99"/>
      <c r="U2" s="100"/>
      <c r="V2" s="112" t="s">
        <v>1</v>
      </c>
      <c r="W2" s="113"/>
      <c r="X2" s="108" t="s">
        <v>4</v>
      </c>
      <c r="Y2" s="109"/>
      <c r="Z2" s="109"/>
      <c r="AA2" s="109"/>
      <c r="AB2" s="109"/>
      <c r="AC2" s="110"/>
      <c r="AD2" s="112" t="s">
        <v>2</v>
      </c>
      <c r="AE2" s="121"/>
      <c r="AF2" s="122">
        <v>2019</v>
      </c>
      <c r="AG2" s="123"/>
      <c r="AH2" s="123"/>
      <c r="AI2" s="93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8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14" t="s">
        <v>41</v>
      </c>
      <c r="AI4" s="116" t="s">
        <v>54</v>
      </c>
      <c r="AU4" s="19"/>
      <c r="AV4" s="19"/>
    </row>
    <row r="5" spans="1:48" ht="15.75" thickBot="1" x14ac:dyDescent="0.3">
      <c r="A5" s="111"/>
      <c r="B5" s="99"/>
      <c r="C5" s="30">
        <f t="shared" ref="C5:AD5" si="0">(DATE($AF$2,$AU$18,C4))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IF(ISERROR(DATE($AF$2,$AU$18,AE4)),"",(DATE($AF$2,$AU$18,AE4)))</f>
        <v>43494</v>
      </c>
      <c r="AF5" s="21">
        <f>IF(ISERROR(DATE($AF$2,$AU$18,AF4)),"",(DATE($AF$2,$AU$18,AF4)))</f>
        <v>43495</v>
      </c>
      <c r="AG5" s="31">
        <f>IF(ISERROR(DATE($AF$2,$AU$18,AG4)),"",(DATE($AF$2,$AU$18,AG4)))</f>
        <v>43496</v>
      </c>
      <c r="AH5" s="115"/>
      <c r="AI5" s="117"/>
      <c r="AU5" s="19"/>
      <c r="AV5" s="19"/>
    </row>
    <row r="6" spans="1:48" s="19" customFormat="1" ht="14.25" hidden="1" customHeight="1" thickBot="1" x14ac:dyDescent="0.3">
      <c r="A6" s="87"/>
      <c r="B6" s="89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90"/>
      <c r="AI6" s="91"/>
    </row>
    <row r="7" spans="1:48" x14ac:dyDescent="0.25">
      <c r="A7" s="106" t="s">
        <v>36</v>
      </c>
      <c r="B7" s="107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31"/>
      <c r="B8" s="132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104" t="s">
        <v>35</v>
      </c>
      <c r="B9" s="105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33"/>
      <c r="B10" s="134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6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51">
        <f>SUM(C11:AG11)</f>
        <v>0</v>
      </c>
      <c r="AI11" s="52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7" t="s">
        <v>38</v>
      </c>
      <c r="B12" s="35"/>
      <c r="C12" s="34"/>
      <c r="D12" s="4"/>
      <c r="E12" s="4"/>
      <c r="F12" s="4"/>
      <c r="G12" s="62"/>
      <c r="H12" s="4"/>
      <c r="I12" s="4"/>
      <c r="J12" s="64"/>
      <c r="K12" s="4"/>
      <c r="L12" s="6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53">
        <f>SUM(C12:AG12)</f>
        <v>0</v>
      </c>
      <c r="AI12" s="8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11" t="s">
        <v>39</v>
      </c>
      <c r="B13" s="135"/>
      <c r="C13" s="46"/>
      <c r="D13" s="41"/>
      <c r="E13" s="42"/>
      <c r="F13" s="42"/>
      <c r="G13" s="41"/>
      <c r="H13" s="65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">
        <f>SUM(C13:AG13)</f>
        <v>0</v>
      </c>
      <c r="AI13" s="38">
        <f t="shared" si="1"/>
        <v>0</v>
      </c>
    </row>
    <row r="14" spans="1:48" s="19" customFormat="1" ht="15.75" thickBot="1" x14ac:dyDescent="0.3">
      <c r="A14" s="136" t="s">
        <v>40</v>
      </c>
      <c r="B14" s="137"/>
      <c r="C14" s="44"/>
      <c r="D14" s="42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42"/>
      <c r="AC14" s="42"/>
      <c r="AD14" s="54"/>
      <c r="AE14" s="54"/>
      <c r="AF14" s="54"/>
      <c r="AG14" s="54"/>
      <c r="AH14" s="55">
        <f>SUM(C14:AG14)</f>
        <v>0</v>
      </c>
      <c r="AI14" s="52">
        <f t="shared" si="1"/>
        <v>0</v>
      </c>
    </row>
    <row r="15" spans="1:48" ht="15.75" thickBot="1" x14ac:dyDescent="0.3">
      <c r="B15" s="86" t="s">
        <v>46</v>
      </c>
      <c r="C15" s="56">
        <f>SUM(C6:C14)</f>
        <v>0</v>
      </c>
      <c r="D15" s="57">
        <f>SUM(D6:D14)</f>
        <v>0</v>
      </c>
      <c r="E15" s="57">
        <f t="shared" ref="E15:AG15" si="2">SUM(E6:E14)</f>
        <v>0</v>
      </c>
      <c r="F15" s="57">
        <f t="shared" si="2"/>
        <v>0</v>
      </c>
      <c r="G15" s="57">
        <f t="shared" si="2"/>
        <v>0</v>
      </c>
      <c r="H15" s="57">
        <f t="shared" si="2"/>
        <v>0</v>
      </c>
      <c r="I15" s="57">
        <f t="shared" si="2"/>
        <v>0</v>
      </c>
      <c r="J15" s="57">
        <f t="shared" si="2"/>
        <v>0</v>
      </c>
      <c r="K15" s="57">
        <f t="shared" si="2"/>
        <v>0</v>
      </c>
      <c r="L15" s="57">
        <f t="shared" si="2"/>
        <v>0</v>
      </c>
      <c r="M15" s="57">
        <f t="shared" si="2"/>
        <v>0</v>
      </c>
      <c r="N15" s="57">
        <f t="shared" si="2"/>
        <v>0</v>
      </c>
      <c r="O15" s="57">
        <f t="shared" si="2"/>
        <v>0</v>
      </c>
      <c r="P15" s="57">
        <f t="shared" si="2"/>
        <v>0</v>
      </c>
      <c r="Q15" s="57">
        <f t="shared" si="2"/>
        <v>0</v>
      </c>
      <c r="R15" s="57">
        <f t="shared" si="2"/>
        <v>0</v>
      </c>
      <c r="S15" s="57">
        <f t="shared" si="2"/>
        <v>0</v>
      </c>
      <c r="T15" s="57">
        <f t="shared" si="2"/>
        <v>0</v>
      </c>
      <c r="U15" s="57">
        <f t="shared" si="2"/>
        <v>0</v>
      </c>
      <c r="V15" s="57">
        <f t="shared" si="2"/>
        <v>0</v>
      </c>
      <c r="W15" s="57">
        <f t="shared" si="2"/>
        <v>0</v>
      </c>
      <c r="X15" s="57">
        <f t="shared" si="2"/>
        <v>0</v>
      </c>
      <c r="Y15" s="57">
        <f t="shared" si="2"/>
        <v>0</v>
      </c>
      <c r="Z15" s="57">
        <f t="shared" si="2"/>
        <v>0</v>
      </c>
      <c r="AA15" s="57">
        <f t="shared" si="2"/>
        <v>0</v>
      </c>
      <c r="AB15" s="57">
        <f t="shared" si="2"/>
        <v>0</v>
      </c>
      <c r="AC15" s="57">
        <f t="shared" si="2"/>
        <v>0</v>
      </c>
      <c r="AD15" s="57">
        <f t="shared" si="2"/>
        <v>0</v>
      </c>
      <c r="AE15" s="57">
        <f t="shared" si="2"/>
        <v>0</v>
      </c>
      <c r="AF15" s="57">
        <f t="shared" si="2"/>
        <v>0</v>
      </c>
      <c r="AG15" s="57">
        <f t="shared" si="2"/>
        <v>0</v>
      </c>
      <c r="AH15" s="85"/>
      <c r="AI15" s="58">
        <f>SUM(AI12:AI14)</f>
        <v>0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127" t="s">
        <v>14</v>
      </c>
      <c r="B18" s="128"/>
      <c r="K18" s="138" t="s">
        <v>52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40"/>
      <c r="AS18">
        <v>2016</v>
      </c>
      <c r="AU18" s="19">
        <f>MONTH(DATEVALUE(X2&amp;" 1"))</f>
        <v>1</v>
      </c>
      <c r="AV18" s="124" t="s">
        <v>22</v>
      </c>
      <c r="AW18" s="125"/>
      <c r="AX18" s="125"/>
      <c r="AY18" s="125"/>
      <c r="AZ18" s="126"/>
      <c r="BA18" s="22">
        <f>DATE($AF$2,1,1)</f>
        <v>43466</v>
      </c>
    </row>
    <row r="19" spans="1:53" ht="15.75" thickBot="1" x14ac:dyDescent="0.3">
      <c r="A19" s="129"/>
      <c r="B19" s="130"/>
      <c r="K19" s="141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3"/>
      <c r="AS19">
        <v>2017</v>
      </c>
      <c r="AV19" s="124" t="s">
        <v>23</v>
      </c>
      <c r="AW19" s="125"/>
      <c r="AX19" s="125"/>
      <c r="AY19" s="125"/>
      <c r="AZ19" s="126"/>
      <c r="BA19" s="22">
        <f>DATE($AF$2,1,6)</f>
        <v>43471</v>
      </c>
    </row>
    <row r="20" spans="1:53" ht="21" customHeight="1" x14ac:dyDescent="0.25">
      <c r="A20" s="74" t="s">
        <v>15</v>
      </c>
      <c r="B20" s="16"/>
      <c r="K20" s="144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6"/>
      <c r="AS20">
        <v>2018</v>
      </c>
      <c r="AT20" s="19"/>
      <c r="AU20" s="19"/>
      <c r="AV20" s="78" t="s">
        <v>24</v>
      </c>
      <c r="AW20" s="79"/>
      <c r="AX20" s="79"/>
      <c r="AY20" s="79"/>
      <c r="AZ20" s="80"/>
      <c r="BA20" s="22">
        <f>BA21-3</f>
        <v>43574</v>
      </c>
    </row>
    <row r="21" spans="1:53" x14ac:dyDescent="0.25">
      <c r="A21" s="59" t="s">
        <v>16</v>
      </c>
      <c r="B21" s="11"/>
      <c r="K21" s="144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6"/>
      <c r="AS21" s="19">
        <v>2019</v>
      </c>
      <c r="AT21" s="19"/>
      <c r="AU21" s="19"/>
      <c r="AV21" s="78" t="s">
        <v>34</v>
      </c>
      <c r="AW21" s="79"/>
      <c r="AX21" s="79"/>
      <c r="AY21" s="79"/>
      <c r="AZ21" s="80"/>
      <c r="BA21" s="22">
        <f>DOLLAR(("4/"&amp;AF2)/7+MOD(19*MOD($AF$2,19)-7,30)*14%,)*7-5</f>
        <v>43577</v>
      </c>
    </row>
    <row r="22" spans="1:53" x14ac:dyDescent="0.25">
      <c r="A22" s="59" t="s">
        <v>17</v>
      </c>
      <c r="B22" s="11"/>
      <c r="K22" s="144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6"/>
      <c r="AS22" s="19">
        <v>2020</v>
      </c>
      <c r="AT22" s="19"/>
      <c r="AU22" s="19"/>
      <c r="AV22" s="78" t="s">
        <v>25</v>
      </c>
      <c r="AW22" s="79"/>
      <c r="AX22" s="79"/>
      <c r="AY22" s="79"/>
      <c r="AZ22" s="80"/>
      <c r="BA22" s="22">
        <f>DATE($AF$2,5,1)</f>
        <v>43586</v>
      </c>
    </row>
    <row r="23" spans="1:53" x14ac:dyDescent="0.25">
      <c r="A23" s="59" t="s">
        <v>53</v>
      </c>
      <c r="B23" s="11"/>
      <c r="K23" s="144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6"/>
      <c r="AS23" s="19">
        <v>2021</v>
      </c>
      <c r="AT23" s="19"/>
      <c r="AU23" s="19"/>
      <c r="AV23" s="78" t="s">
        <v>26</v>
      </c>
      <c r="AW23" s="79"/>
      <c r="AX23" s="79"/>
      <c r="AY23" s="79"/>
      <c r="AZ23" s="80"/>
      <c r="BA23" s="22">
        <f>DATE($AF$2,5,8)</f>
        <v>43593</v>
      </c>
    </row>
    <row r="24" spans="1:53" ht="15.75" thickBot="1" x14ac:dyDescent="0.3">
      <c r="A24" s="59" t="s">
        <v>18</v>
      </c>
      <c r="B24" s="12"/>
      <c r="K24" s="147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9"/>
      <c r="AS24" s="19">
        <v>2022</v>
      </c>
      <c r="AT24" s="19"/>
      <c r="AU24" s="19"/>
      <c r="AV24" s="78" t="s">
        <v>27</v>
      </c>
      <c r="AW24" s="79"/>
      <c r="AX24" s="79"/>
      <c r="AY24" s="79"/>
      <c r="AZ24" s="80"/>
      <c r="BA24" s="22">
        <f>DATE($AF$2,7,5)</f>
        <v>43651</v>
      </c>
    </row>
    <row r="25" spans="1:53" x14ac:dyDescent="0.25">
      <c r="A25" s="59" t="s">
        <v>19</v>
      </c>
      <c r="B25" s="12"/>
      <c r="AS25" s="19">
        <v>2023</v>
      </c>
      <c r="AT25" s="19"/>
      <c r="AU25" s="19"/>
      <c r="AV25" s="78" t="s">
        <v>28</v>
      </c>
      <c r="AW25" s="79"/>
      <c r="AX25" s="79"/>
      <c r="AY25" s="79"/>
      <c r="AZ25" s="80"/>
      <c r="BA25" s="22">
        <f>DATE($AF$2,8,29)</f>
        <v>43706</v>
      </c>
    </row>
    <row r="26" spans="1:53" x14ac:dyDescent="0.25">
      <c r="A26" s="59" t="s">
        <v>20</v>
      </c>
      <c r="B26" s="13"/>
      <c r="AS26" s="18" t="s">
        <v>4</v>
      </c>
      <c r="AT26" s="19"/>
      <c r="AU26" s="19"/>
      <c r="AV26" s="78" t="s">
        <v>29</v>
      </c>
      <c r="AW26" s="79"/>
      <c r="AX26" s="79"/>
      <c r="AY26" s="79"/>
      <c r="AZ26" s="80"/>
      <c r="BA26" s="22">
        <f>DATE($AF$2,9,1)</f>
        <v>43709</v>
      </c>
    </row>
    <row r="27" spans="1:53" ht="15.75" thickBot="1" x14ac:dyDescent="0.3">
      <c r="A27" s="60" t="s">
        <v>21</v>
      </c>
      <c r="B27" s="43"/>
      <c r="AS27" s="18" t="s">
        <v>5</v>
      </c>
      <c r="AT27" s="19"/>
      <c r="AU27" s="19"/>
      <c r="AV27" s="78" t="s">
        <v>30</v>
      </c>
      <c r="AW27" s="79"/>
      <c r="AX27" s="79"/>
      <c r="AY27" s="79"/>
      <c r="AZ27" s="80"/>
      <c r="BA27" s="22">
        <f>DATE($AF$2,9,15)</f>
        <v>43723</v>
      </c>
    </row>
    <row r="28" spans="1:53" ht="15.75" thickBot="1" x14ac:dyDescent="0.3">
      <c r="A28" s="61" t="s">
        <v>47</v>
      </c>
      <c r="B28" s="69">
        <f>SUM(B20:B27)</f>
        <v>0</v>
      </c>
      <c r="AS28" s="18" t="s">
        <v>6</v>
      </c>
      <c r="AT28" s="19"/>
      <c r="AU28" s="19"/>
      <c r="AV28" s="78" t="s">
        <v>31</v>
      </c>
      <c r="AW28" s="79"/>
      <c r="AX28" s="79"/>
      <c r="AY28" s="79"/>
      <c r="AZ28" s="80"/>
      <c r="BA28" s="22">
        <f>DATE($AF$2,11,1)</f>
        <v>43770</v>
      </c>
    </row>
    <row r="29" spans="1:53" s="70" customFormat="1" ht="21" customHeight="1" x14ac:dyDescent="0.25">
      <c r="A29" s="76" t="s">
        <v>49</v>
      </c>
      <c r="B29" s="72"/>
      <c r="C29"/>
      <c r="D29"/>
      <c r="E29"/>
      <c r="F29"/>
      <c r="G29"/>
      <c r="AS29" s="18" t="s">
        <v>7</v>
      </c>
      <c r="AT29" s="19"/>
      <c r="AU29" s="17"/>
      <c r="AV29" s="78" t="s">
        <v>32</v>
      </c>
      <c r="AW29" s="79"/>
      <c r="AX29" s="79"/>
      <c r="AY29" s="79"/>
      <c r="AZ29" s="80"/>
      <c r="BA29" s="22">
        <f>DATE($AF$2,11,17)</f>
        <v>43786</v>
      </c>
    </row>
    <row r="30" spans="1:53" ht="38.25" customHeight="1" thickBot="1" x14ac:dyDescent="0.3">
      <c r="A30" s="77" t="s">
        <v>50</v>
      </c>
      <c r="B30" s="73"/>
      <c r="O30" t="s">
        <v>48</v>
      </c>
      <c r="AS30" s="18" t="s">
        <v>8</v>
      </c>
      <c r="AT30" s="19"/>
      <c r="AU30" s="17"/>
      <c r="AV30" s="78" t="s">
        <v>43</v>
      </c>
      <c r="AW30" s="79"/>
      <c r="AX30" s="79"/>
      <c r="AY30" s="79"/>
      <c r="AZ30" s="80"/>
      <c r="BA30" s="22">
        <f>DATE($AF$2,12,24)</f>
        <v>43823</v>
      </c>
    </row>
    <row r="31" spans="1:53" x14ac:dyDescent="0.25">
      <c r="A31" s="75"/>
      <c r="B31" s="75"/>
      <c r="AS31" s="18" t="s">
        <v>9</v>
      </c>
      <c r="AT31" s="70"/>
      <c r="AU31" s="71"/>
      <c r="AV31" s="78" t="s">
        <v>33</v>
      </c>
      <c r="AW31" s="79"/>
      <c r="AX31" s="79"/>
      <c r="AY31" s="79"/>
      <c r="AZ31" s="80"/>
      <c r="BA31" s="22">
        <f>DATE($AF$2,12,25)</f>
        <v>43824</v>
      </c>
    </row>
    <row r="32" spans="1:53" ht="24" customHeight="1" thickBot="1" x14ac:dyDescent="0.3">
      <c r="A32" s="96" t="s">
        <v>56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2"/>
      <c r="P32" s="92"/>
      <c r="Q32" s="92"/>
      <c r="R32" s="92"/>
      <c r="S32" s="92"/>
      <c r="T32" s="92"/>
      <c r="U32" s="94"/>
      <c r="V32" s="94"/>
      <c r="W32" s="94"/>
      <c r="AS32" s="18" t="s">
        <v>42</v>
      </c>
      <c r="AT32" s="19"/>
      <c r="AU32" s="17"/>
      <c r="AV32" s="82" t="s">
        <v>44</v>
      </c>
      <c r="AW32" s="83"/>
      <c r="AX32" s="83"/>
      <c r="AY32" s="83"/>
      <c r="AZ32" s="84"/>
      <c r="BA32" s="22">
        <f>DATE($AF$2,12,26)</f>
        <v>43825</v>
      </c>
    </row>
    <row r="33" spans="1:53" ht="36.75" customHeight="1" x14ac:dyDescent="0.25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2"/>
      <c r="P33" s="92"/>
      <c r="Q33" s="92"/>
      <c r="R33" s="92"/>
      <c r="S33" s="92"/>
      <c r="T33" s="92"/>
      <c r="U33" s="92"/>
      <c r="V33" s="92"/>
      <c r="W33" s="92"/>
      <c r="AS33" s="18" t="s">
        <v>10</v>
      </c>
      <c r="AT33" s="19"/>
      <c r="AU33" s="17"/>
      <c r="AV33" s="81"/>
      <c r="AW33" s="81"/>
      <c r="AX33" s="81"/>
      <c r="AY33" s="81"/>
      <c r="AZ33" s="81"/>
      <c r="BA33" s="45"/>
    </row>
    <row r="34" spans="1:53" ht="24" customHeight="1" x14ac:dyDescent="0.25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AS34" s="18" t="s">
        <v>51</v>
      </c>
      <c r="AT34" s="19"/>
      <c r="AU34" s="19"/>
      <c r="AV34" s="19"/>
      <c r="AW34" s="3"/>
      <c r="AX34" s="19"/>
      <c r="AY34" s="19"/>
      <c r="AZ34" s="19"/>
      <c r="BA34" s="3"/>
    </row>
    <row r="35" spans="1:53" x14ac:dyDescent="0.25">
      <c r="AS35" s="18" t="s">
        <v>11</v>
      </c>
      <c r="AT35" s="19"/>
      <c r="AU35" s="19"/>
      <c r="AV35" s="19"/>
      <c r="AW35" s="19"/>
      <c r="AX35" s="19"/>
      <c r="AY35" s="19"/>
      <c r="AZ35" s="19"/>
      <c r="BA35" s="19"/>
    </row>
    <row r="36" spans="1:53" x14ac:dyDescent="0.25">
      <c r="AS36" s="18" t="s">
        <v>12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13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T38" s="19"/>
      <c r="AU38" s="19"/>
    </row>
    <row r="52" spans="2:6" x14ac:dyDescent="0.25">
      <c r="B52" s="19"/>
      <c r="F52" s="20"/>
    </row>
  </sheetData>
  <dataConsolidate/>
  <mergeCells count="25"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  <mergeCell ref="U32:W32"/>
    <mergeCell ref="A33:N33"/>
    <mergeCell ref="A32:N32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VLOOKUP(C$5,$BA$18:$BA$32,1,0)</formula>
    </cfRule>
  </conditionalFormatting>
  <dataValidations disablePrompts="1"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20.02.2019, účinnosť: 20.02.2019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E30" sqref="E30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50" t="s">
        <v>55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</row>
    <row r="2" spans="1:12" x14ac:dyDescent="0.25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</row>
    <row r="3" spans="1:12" x14ac:dyDescent="0.25">
      <c r="A3" s="153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</row>
    <row r="4" spans="1:12" x14ac:dyDescent="0.25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5"/>
    </row>
    <row r="5" spans="1:12" x14ac:dyDescent="0.25">
      <c r="A5" s="153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</row>
    <row r="6" spans="1:12" x14ac:dyDescent="0.25">
      <c r="A6" s="153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5"/>
    </row>
    <row r="7" spans="1:12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5"/>
    </row>
    <row r="8" spans="1:12" x14ac:dyDescent="0.25">
      <c r="A8" s="153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5"/>
    </row>
    <row r="9" spans="1:12" x14ac:dyDescent="0.25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5"/>
    </row>
    <row r="10" spans="1:12" x14ac:dyDescent="0.25">
      <c r="A10" s="153"/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5"/>
    </row>
    <row r="11" spans="1:12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5"/>
    </row>
    <row r="12" spans="1:12" x14ac:dyDescent="0.25">
      <c r="A12" s="153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5"/>
    </row>
    <row r="13" spans="1:12" x14ac:dyDescent="0.25">
      <c r="A13" s="153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5"/>
    </row>
    <row r="14" spans="1:12" x14ac:dyDescent="0.25">
      <c r="A14" s="153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5"/>
    </row>
    <row r="15" spans="1:12" x14ac:dyDescent="0.25">
      <c r="A15" s="153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5"/>
    </row>
    <row r="16" spans="1:12" x14ac:dyDescent="0.25">
      <c r="A16" s="153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5"/>
    </row>
    <row r="17" spans="1:13" x14ac:dyDescent="0.25">
      <c r="A17" s="153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5"/>
    </row>
    <row r="18" spans="1:13" x14ac:dyDescent="0.25">
      <c r="A18" s="153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5"/>
    </row>
    <row r="19" spans="1:13" x14ac:dyDescent="0.25">
      <c r="A19" s="153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5"/>
    </row>
    <row r="20" spans="1:13" x14ac:dyDescent="0.25">
      <c r="A20" s="153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5"/>
    </row>
    <row r="21" spans="1:13" x14ac:dyDescent="0.25">
      <c r="A21" s="153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5"/>
    </row>
    <row r="22" spans="1:13" x14ac:dyDescent="0.25">
      <c r="A22" s="153"/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5"/>
    </row>
    <row r="23" spans="1:13" x14ac:dyDescent="0.25">
      <c r="A23" s="153"/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5"/>
    </row>
    <row r="24" spans="1:13" x14ac:dyDescent="0.25">
      <c r="A24" s="153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5"/>
    </row>
    <row r="25" spans="1:13" x14ac:dyDescent="0.25">
      <c r="A25" s="153"/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5"/>
    </row>
    <row r="26" spans="1:13" x14ac:dyDescent="0.25">
      <c r="A26" s="156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8"/>
    </row>
    <row r="27" spans="1:13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C0D31-8DC9-42BE-A12B-59B0C6834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Miruška Hrabčáková</cp:lastModifiedBy>
  <cp:lastPrinted>2018-10-25T11:18:01Z</cp:lastPrinted>
  <dcterms:created xsi:type="dcterms:W3CDTF">2018-06-08T08:53:29Z</dcterms:created>
  <dcterms:modified xsi:type="dcterms:W3CDTF">2019-02-20T07:27:32Z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